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3020" windowHeight="8016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J51" i="1" l="1"/>
  <c r="I44" i="1"/>
  <c r="J55" i="1" l="1"/>
  <c r="J54" i="1"/>
  <c r="J53" i="1"/>
  <c r="J52" i="1"/>
  <c r="J50" i="1"/>
  <c r="J49" i="1"/>
  <c r="J48" i="1"/>
  <c r="J47" i="1"/>
  <c r="J46" i="1"/>
  <c r="J43" i="1"/>
  <c r="I42" i="1"/>
  <c r="I45" i="1"/>
  <c r="H45" i="1"/>
  <c r="H44" i="1"/>
  <c r="H42" i="1" s="1"/>
  <c r="G45" i="1"/>
  <c r="G44" i="1"/>
  <c r="G42" i="1" s="1"/>
  <c r="E44" i="1"/>
  <c r="E42" i="1" s="1"/>
  <c r="F44" i="1"/>
  <c r="F42" i="1" s="1"/>
  <c r="E45" i="1"/>
  <c r="J21" i="1"/>
  <c r="J19" i="1" s="1"/>
  <c r="J22" i="1"/>
  <c r="I22" i="1"/>
  <c r="K24" i="1"/>
  <c r="K23" i="1"/>
  <c r="K32" i="1"/>
  <c r="K31" i="1"/>
  <c r="K30" i="1"/>
  <c r="K29" i="1"/>
  <c r="K28" i="1"/>
  <c r="K27" i="1"/>
  <c r="K26" i="1"/>
  <c r="K25" i="1"/>
  <c r="H22" i="1"/>
  <c r="G22" i="1"/>
  <c r="F22" i="1"/>
  <c r="E22" i="1"/>
  <c r="H21" i="1"/>
  <c r="H19" i="1" s="1"/>
  <c r="G21" i="1"/>
  <c r="F21" i="1"/>
  <c r="E21" i="1"/>
  <c r="G20" i="1"/>
  <c r="F20" i="1"/>
  <c r="E20" i="1"/>
  <c r="J45" i="1" l="1"/>
  <c r="J42" i="1"/>
  <c r="J44" i="1"/>
  <c r="K44" i="1" s="1"/>
  <c r="K21" i="1"/>
  <c r="E19" i="1"/>
  <c r="F19" i="1"/>
  <c r="K22" i="1"/>
  <c r="G19" i="1"/>
  <c r="K20" i="1"/>
  <c r="K43" i="1" s="1"/>
  <c r="K19" i="1" l="1"/>
  <c r="K42" i="1" s="1"/>
</calcChain>
</file>

<file path=xl/sharedStrings.xml><?xml version="1.0" encoding="utf-8"?>
<sst xmlns="http://schemas.openxmlformats.org/spreadsheetml/2006/main" count="127" uniqueCount="57">
  <si>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</si>
  <si>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</si>
  <si>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</si>
  <si>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</si>
  <si>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</si>
  <si>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</si>
  <si>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</si>
  <si>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</si>
  <si>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</si>
  <si>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</si>
  <si>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</si>
  <si>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</si>
  <si>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</si>
  <si>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</si>
  <si>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</si>
  <si>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</si>
  <si>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</si>
  <si>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</si>
  <si>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</si>
  <si>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</si>
  <si>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</si>
  <si>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</si>
  <si>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</si>
  <si>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</si>
  <si>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</si>
  <si>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</si>
  <si>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</si>
  <si>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</si>
  <si>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</si>
  <si>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</si>
  <si>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</si>
  <si>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</si>
  <si>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</si>
  <si>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</si>
  <si>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</si>
  <si>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</si>
  <si>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</si>
  <si>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</si>
  <si>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</si>
  <si>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</si>
  <si>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</si>
  <si>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</si>
  <si>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</si>
  <si>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</si>
  <si>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</si>
  <si>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</si>
  <si>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</si>
  <si>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</si>
  <si>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</si>
  <si>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Итого по годам (2020-2024 годы)</t>
  </si>
  <si>
    <t>Итог по годам (2014-2024 годы)</t>
  </si>
  <si>
    <t>2024 год</t>
  </si>
  <si>
    <t xml:space="preserve">ПРИЛОЖЕНИЕ </t>
  </si>
  <si>
    <t>Утверждено</t>
  </si>
  <si>
    <t>постановлением Администрации</t>
  </si>
  <si>
    <t>Златоустовского городского округа</t>
  </si>
  <si>
    <t>от 04.08.2022 г. № 317-П/АДМ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</si>
</sst>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80" zoomScaleNormal="80" workbookViewId="0">
      <pane xSplit="3" topLeftCell="F1" activePane="topRight" state="frozen"/>
      <selection activeCell="A28" sqref="A28"/>
      <selection pane="topRight" activeCell="I5" sqref="I5:N5"/>
    </sheetView>
  </sheetViews>
  <sheetFormatPr defaultColWidth="8.88671875" defaultRowHeight="14.4" x14ac:dyDescent="0.3"/>
  <cols>
    <col min="1" max="1" width="7.5546875" style="21" customWidth="1"/>
    <col min="2" max="2" width="46.33203125" style="4" customWidth="1"/>
    <col min="3" max="3" width="25" style="22" customWidth="1"/>
    <col min="4" max="4" width="15" style="4" customWidth="1"/>
    <col min="5" max="5" width="16" style="4" customWidth="1"/>
    <col min="6" max="6" width="18" style="4" customWidth="1"/>
    <col min="7" max="7" width="17.109375" style="4" customWidth="1"/>
    <col min="8" max="8" width="14.88671875" style="4" customWidth="1"/>
    <col min="9" max="9" width="14.33203125" style="4" customWidth="1"/>
    <col min="10" max="10" width="14.5546875" style="4" customWidth="1"/>
    <col min="11" max="11" width="16" style="4" customWidth="1"/>
    <col min="12" max="12" width="15.6640625" style="4" customWidth="1"/>
    <col min="13" max="14" width="15" style="4" customWidth="1"/>
    <col min="15" max="15" width="16.33203125" style="4" customWidth="1"/>
    <col min="16" max="16384" width="8.88671875" style="4"/>
  </cols>
  <sheetData>
    <row r="1" spans="1:15" ht="20.399999999999999" customHeight="1" x14ac:dyDescent="0.4">
      <c r="I1" s="61" t="s">
        <v>52</v>
      </c>
      <c r="J1" s="61"/>
      <c r="K1" s="61"/>
      <c r="L1" s="61"/>
      <c r="M1" s="61"/>
      <c r="N1" s="61"/>
    </row>
    <row r="2" spans="1:15" ht="27.6" customHeight="1" x14ac:dyDescent="0.3">
      <c r="I2" s="78" t="s">
        <v>53</v>
      </c>
      <c r="J2" s="78"/>
      <c r="K2" s="78"/>
      <c r="L2" s="78"/>
      <c r="M2" s="78"/>
      <c r="N2" s="78"/>
      <c r="O2" s="2"/>
    </row>
    <row r="3" spans="1:15" ht="29.4" customHeight="1" x14ac:dyDescent="0.3">
      <c r="I3" s="78" t="s">
        <v>54</v>
      </c>
      <c r="J3" s="78"/>
      <c r="K3" s="78"/>
      <c r="L3" s="78"/>
      <c r="M3" s="78"/>
      <c r="N3" s="78"/>
      <c r="O3" s="2"/>
    </row>
    <row r="4" spans="1:15" ht="27.6" customHeight="1" x14ac:dyDescent="0.3">
      <c r="I4" s="78" t="s">
        <v>55</v>
      </c>
      <c r="J4" s="78"/>
      <c r="K4" s="78"/>
      <c r="L4" s="78"/>
      <c r="M4" s="78"/>
      <c r="N4" s="78"/>
      <c r="O4" s="2"/>
    </row>
    <row r="5" spans="1:15" ht="32.4" customHeight="1" x14ac:dyDescent="0.3">
      <c r="I5" s="78" t="s">
        <v>56</v>
      </c>
      <c r="J5" s="78"/>
      <c r="K5" s="78"/>
      <c r="L5" s="78"/>
      <c r="M5" s="78"/>
      <c r="N5" s="78"/>
      <c r="O5" s="2"/>
    </row>
    <row r="6" spans="1:15" ht="18.75" customHeight="1" x14ac:dyDescent="0.3">
      <c r="I6" s="84"/>
      <c r="J6" s="84"/>
      <c r="K6" s="84"/>
      <c r="L6" s="84"/>
      <c r="M6" s="84"/>
      <c r="N6" s="84"/>
      <c r="O6" s="2"/>
    </row>
    <row r="7" spans="1:15" ht="19.5" customHeight="1" x14ac:dyDescent="0.3">
      <c r="I7" s="82"/>
      <c r="J7" s="82"/>
      <c r="K7" s="82"/>
      <c r="L7" s="82"/>
      <c r="M7" s="82"/>
      <c r="N7" s="82"/>
      <c r="O7" s="82"/>
    </row>
    <row r="8" spans="1:15" s="27" customFormat="1" ht="15.6" x14ac:dyDescent="0.3">
      <c r="A8" s="23"/>
      <c r="B8" s="24"/>
      <c r="C8" s="25"/>
      <c r="D8" s="26"/>
      <c r="E8" s="5"/>
      <c r="F8" s="5"/>
      <c r="G8" s="5"/>
      <c r="H8" s="5"/>
      <c r="I8" s="83" t="s">
        <v>0</v>
      </c>
      <c r="J8" s="83"/>
      <c r="K8" s="83"/>
      <c r="L8" s="83"/>
      <c r="M8" s="83"/>
      <c r="N8" s="83"/>
      <c r="O8" s="83"/>
    </row>
    <row r="9" spans="1:15" s="27" customFormat="1" ht="41.25" customHeight="1" x14ac:dyDescent="0.3">
      <c r="A9" s="23"/>
      <c r="B9" s="24"/>
      <c r="C9" s="25"/>
      <c r="D9" s="26"/>
      <c r="E9" s="5"/>
      <c r="F9" s="5"/>
      <c r="G9" s="23"/>
      <c r="H9" s="5"/>
      <c r="I9" s="80" t="s">
        <v>39</v>
      </c>
      <c r="J9" s="80"/>
      <c r="K9" s="80"/>
      <c r="L9" s="80"/>
      <c r="M9" s="80"/>
      <c r="N9" s="80"/>
      <c r="O9" s="80"/>
    </row>
    <row r="10" spans="1:15" s="27" customFormat="1" ht="49.2" customHeight="1" x14ac:dyDescent="0.3">
      <c r="A10" s="23"/>
      <c r="B10" s="24"/>
      <c r="C10" s="25"/>
      <c r="D10" s="26"/>
      <c r="E10" s="5"/>
      <c r="F10" s="5"/>
      <c r="G10" s="5"/>
      <c r="H10" s="5"/>
      <c r="I10" s="28"/>
      <c r="J10" s="81"/>
      <c r="K10" s="81"/>
      <c r="L10" s="81"/>
      <c r="M10" s="81"/>
      <c r="N10" s="81"/>
      <c r="O10" s="81"/>
    </row>
    <row r="11" spans="1:15" s="27" customFormat="1" ht="21" customHeight="1" x14ac:dyDescent="0.3">
      <c r="A11" s="23"/>
      <c r="B11" s="24"/>
      <c r="C11" s="25"/>
      <c r="D11" s="26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pans="1:15" s="6" customFormat="1" ht="25.5" customHeight="1" x14ac:dyDescent="0.35">
      <c r="A12" s="79" t="s">
        <v>45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s="6" customFormat="1" ht="18.75" customHeight="1" x14ac:dyDescent="0.35">
      <c r="A13" s="79" t="s">
        <v>46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s="6" customFormat="1" ht="18.75" customHeigh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s="6" customFormat="1" ht="28.5" customHeight="1" x14ac:dyDescent="0.35">
      <c r="A15" s="21"/>
      <c r="B15" s="30" t="s">
        <v>1</v>
      </c>
      <c r="C15" s="22"/>
      <c r="D15" s="4"/>
      <c r="E15" s="4"/>
      <c r="F15" s="4"/>
      <c r="G15" s="4"/>
      <c r="H15" s="4"/>
      <c r="K15" s="17" t="s">
        <v>43</v>
      </c>
    </row>
    <row r="16" spans="1:15" s="32" customFormat="1" ht="15.45" customHeight="1" x14ac:dyDescent="0.3">
      <c r="A16" s="73" t="s">
        <v>18</v>
      </c>
      <c r="B16" s="67" t="s">
        <v>12</v>
      </c>
      <c r="C16" s="73" t="s">
        <v>9</v>
      </c>
      <c r="D16" s="62" t="s">
        <v>5</v>
      </c>
      <c r="E16" s="67" t="s">
        <v>8</v>
      </c>
      <c r="F16" s="67"/>
      <c r="G16" s="67"/>
      <c r="H16" s="67"/>
      <c r="I16" s="67"/>
      <c r="J16" s="67"/>
      <c r="K16" s="67"/>
      <c r="L16" s="31"/>
      <c r="M16" s="31"/>
      <c r="N16" s="31"/>
      <c r="O16" s="31"/>
    </row>
    <row r="17" spans="1:11" s="32" customFormat="1" ht="32.25" customHeight="1" x14ac:dyDescent="0.3">
      <c r="A17" s="74"/>
      <c r="B17" s="67"/>
      <c r="C17" s="74"/>
      <c r="D17" s="63"/>
      <c r="E17" s="18" t="s">
        <v>2</v>
      </c>
      <c r="F17" s="18" t="s">
        <v>3</v>
      </c>
      <c r="G17" s="18" t="s">
        <v>4</v>
      </c>
      <c r="H17" s="19" t="s">
        <v>26</v>
      </c>
      <c r="I17" s="19" t="s">
        <v>37</v>
      </c>
      <c r="J17" s="19" t="s">
        <v>38</v>
      </c>
      <c r="K17" s="33" t="s">
        <v>47</v>
      </c>
    </row>
    <row r="18" spans="1:11" s="34" customFormat="1" ht="13.8" x14ac:dyDescent="0.3">
      <c r="A18" s="1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1">
        <v>8</v>
      </c>
      <c r="I18" s="1">
        <v>9</v>
      </c>
      <c r="J18" s="1">
        <v>10</v>
      </c>
      <c r="K18" s="1">
        <v>9</v>
      </c>
    </row>
    <row r="19" spans="1:11" s="35" customFormat="1" ht="15.75" customHeight="1" x14ac:dyDescent="0.3">
      <c r="A19" s="64"/>
      <c r="B19" s="70" t="s">
        <v>10</v>
      </c>
      <c r="C19" s="11" t="s">
        <v>11</v>
      </c>
      <c r="D19" s="11" t="s">
        <v>16</v>
      </c>
      <c r="E19" s="7">
        <f>E20+E21</f>
        <v>100370.09999999999</v>
      </c>
      <c r="F19" s="8">
        <f t="shared" ref="F19:H19" si="0">SUM(F20:F21)</f>
        <v>90140.463000000003</v>
      </c>
      <c r="G19" s="8">
        <f t="shared" si="0"/>
        <v>77524.508000000002</v>
      </c>
      <c r="H19" s="8">
        <f t="shared" si="0"/>
        <v>67539.703000000009</v>
      </c>
      <c r="I19" s="10">
        <v>84371.89</v>
      </c>
      <c r="J19" s="10">
        <f>J20+J21</f>
        <v>63386.21</v>
      </c>
      <c r="K19" s="15">
        <f t="shared" ref="K19:K32" si="1">SUM(E19:J19)</f>
        <v>483332.87400000001</v>
      </c>
    </row>
    <row r="20" spans="1:11" s="35" customFormat="1" ht="34.950000000000003" customHeight="1" x14ac:dyDescent="0.3">
      <c r="A20" s="65"/>
      <c r="B20" s="77"/>
      <c r="C20" s="75" t="s">
        <v>13</v>
      </c>
      <c r="D20" s="11" t="s">
        <v>6</v>
      </c>
      <c r="E20" s="7">
        <f>E23</f>
        <v>19071</v>
      </c>
      <c r="F20" s="7">
        <f>F23</f>
        <v>0</v>
      </c>
      <c r="G20" s="7">
        <f>G23</f>
        <v>0</v>
      </c>
      <c r="H20" s="9">
        <v>0</v>
      </c>
      <c r="I20" s="9">
        <v>0</v>
      </c>
      <c r="J20" s="9">
        <v>0</v>
      </c>
      <c r="K20" s="15">
        <f t="shared" si="1"/>
        <v>19071</v>
      </c>
    </row>
    <row r="21" spans="1:11" s="35" customFormat="1" ht="57" customHeight="1" x14ac:dyDescent="0.3">
      <c r="A21" s="66"/>
      <c r="B21" s="72"/>
      <c r="C21" s="76"/>
      <c r="D21" s="11" t="s">
        <v>7</v>
      </c>
      <c r="E21" s="8">
        <f>SUM(E24+E25+E26+E27+E28+E29+E30+E31)</f>
        <v>81299.099999999991</v>
      </c>
      <c r="F21" s="8">
        <f>SUM(F24+F25+F26+F27+F28+F29+F30+F31+F32)</f>
        <v>90140.463000000003</v>
      </c>
      <c r="G21" s="8">
        <f>SUM(G24+G25+G26+G27+G28+G29+G30+G31+G32)</f>
        <v>77524.508000000002</v>
      </c>
      <c r="H21" s="8">
        <f>SUM(H24+H25+H26+H27+H28+H29+H30+H31+H32)</f>
        <v>67539.703000000009</v>
      </c>
      <c r="I21" s="8">
        <v>84371.89</v>
      </c>
      <c r="J21" s="10">
        <f>J24+J25+J26+J27+J28+J29+J30+J31+J32</f>
        <v>63386.21</v>
      </c>
      <c r="K21" s="15">
        <f>SUM(E21:J21)</f>
        <v>464261.87400000001</v>
      </c>
    </row>
    <row r="22" spans="1:11" s="35" customFormat="1" ht="15.75" customHeight="1" x14ac:dyDescent="0.3">
      <c r="A22" s="64" t="s">
        <v>19</v>
      </c>
      <c r="B22" s="70" t="s">
        <v>14</v>
      </c>
      <c r="C22" s="36" t="s">
        <v>11</v>
      </c>
      <c r="D22" s="11" t="s">
        <v>16</v>
      </c>
      <c r="E22" s="7">
        <f t="shared" ref="E22:J22" si="2">SUM(E23:E24)</f>
        <v>19071</v>
      </c>
      <c r="F22" s="10">
        <f t="shared" si="2"/>
        <v>18639.93</v>
      </c>
      <c r="G22" s="10">
        <f t="shared" si="2"/>
        <v>18914.39</v>
      </c>
      <c r="H22" s="8">
        <f t="shared" si="2"/>
        <v>21258.687999999998</v>
      </c>
      <c r="I22" s="10">
        <f t="shared" si="2"/>
        <v>23123.15</v>
      </c>
      <c r="J22" s="37">
        <f t="shared" si="2"/>
        <v>24160.861919999999</v>
      </c>
      <c r="K22" s="38">
        <f t="shared" si="1"/>
        <v>125168.01991999999</v>
      </c>
    </row>
    <row r="23" spans="1:11" s="32" customFormat="1" ht="36.75" customHeight="1" x14ac:dyDescent="0.3">
      <c r="A23" s="65"/>
      <c r="B23" s="71"/>
      <c r="C23" s="75" t="s">
        <v>15</v>
      </c>
      <c r="D23" s="11" t="s">
        <v>6</v>
      </c>
      <c r="E23" s="11">
        <v>19071</v>
      </c>
      <c r="F23" s="11">
        <v>0</v>
      </c>
      <c r="G23" s="11">
        <v>0</v>
      </c>
      <c r="H23" s="12">
        <v>0</v>
      </c>
      <c r="I23" s="13">
        <v>0</v>
      </c>
      <c r="J23" s="16">
        <v>0</v>
      </c>
      <c r="K23" s="15">
        <f t="shared" si="1"/>
        <v>19071</v>
      </c>
    </row>
    <row r="24" spans="1:11" s="32" customFormat="1" ht="36.75" customHeight="1" x14ac:dyDescent="0.3">
      <c r="A24" s="66"/>
      <c r="B24" s="72"/>
      <c r="C24" s="76"/>
      <c r="D24" s="14" t="s">
        <v>7</v>
      </c>
      <c r="E24" s="11">
        <v>0</v>
      </c>
      <c r="F24" s="11">
        <v>18639.93</v>
      </c>
      <c r="G24" s="11">
        <v>18914.39</v>
      </c>
      <c r="H24" s="12">
        <v>21258.687999999998</v>
      </c>
      <c r="I24" s="16">
        <v>23123.15</v>
      </c>
      <c r="J24" s="38">
        <v>24160.861919999999</v>
      </c>
      <c r="K24" s="38">
        <f t="shared" si="1"/>
        <v>106097.01991999999</v>
      </c>
    </row>
    <row r="25" spans="1:11" s="32" customFormat="1" ht="53.4" customHeight="1" x14ac:dyDescent="0.3">
      <c r="A25" s="39" t="s">
        <v>20</v>
      </c>
      <c r="B25" s="40" t="s">
        <v>17</v>
      </c>
      <c r="C25" s="41" t="s">
        <v>15</v>
      </c>
      <c r="D25" s="14" t="s">
        <v>7</v>
      </c>
      <c r="E25" s="11">
        <v>34882.199999999997</v>
      </c>
      <c r="F25" s="11">
        <v>41546.033000000003</v>
      </c>
      <c r="G25" s="8">
        <v>25563.594000000001</v>
      </c>
      <c r="H25" s="12">
        <v>18109.713</v>
      </c>
      <c r="I25" s="12">
        <v>19966.580000000002</v>
      </c>
      <c r="J25" s="16">
        <v>27511.91</v>
      </c>
      <c r="K25" s="15">
        <f t="shared" si="1"/>
        <v>167580.03</v>
      </c>
    </row>
    <row r="26" spans="1:11" s="32" customFormat="1" ht="133.19999999999999" customHeight="1" x14ac:dyDescent="0.3">
      <c r="A26" s="12" t="s">
        <v>21</v>
      </c>
      <c r="B26" s="42" t="s">
        <v>22</v>
      </c>
      <c r="C26" s="11" t="s">
        <v>15</v>
      </c>
      <c r="D26" s="11" t="s">
        <v>7</v>
      </c>
      <c r="E26" s="16">
        <v>200</v>
      </c>
      <c r="F26" s="16">
        <v>200</v>
      </c>
      <c r="G26" s="13">
        <v>0</v>
      </c>
      <c r="H26" s="16">
        <v>200</v>
      </c>
      <c r="I26" s="16">
        <v>200</v>
      </c>
      <c r="J26" s="16">
        <v>200</v>
      </c>
      <c r="K26" s="15">
        <f t="shared" si="1"/>
        <v>1000</v>
      </c>
    </row>
    <row r="27" spans="1:11" s="32" customFormat="1" ht="55.2" customHeight="1" x14ac:dyDescent="0.3">
      <c r="A27" s="12" t="s">
        <v>29</v>
      </c>
      <c r="B27" s="43" t="s">
        <v>23</v>
      </c>
      <c r="C27" s="11" t="s">
        <v>15</v>
      </c>
      <c r="D27" s="14" t="s">
        <v>7</v>
      </c>
      <c r="E27" s="11">
        <v>4972.2</v>
      </c>
      <c r="F27" s="11">
        <v>12218.1</v>
      </c>
      <c r="G27" s="11">
        <v>7313.5</v>
      </c>
      <c r="H27" s="12">
        <v>7291.1</v>
      </c>
      <c r="I27" s="16">
        <v>5206.1000000000004</v>
      </c>
      <c r="J27" s="38">
        <v>14.378080000000001</v>
      </c>
      <c r="K27" s="38">
        <f t="shared" si="1"/>
        <v>37015.378080000002</v>
      </c>
    </row>
    <row r="28" spans="1:11" s="32" customFormat="1" ht="84" customHeight="1" x14ac:dyDescent="0.3">
      <c r="A28" s="12" t="s">
        <v>30</v>
      </c>
      <c r="B28" s="40" t="s">
        <v>36</v>
      </c>
      <c r="C28" s="11" t="s">
        <v>15</v>
      </c>
      <c r="D28" s="11" t="s">
        <v>7</v>
      </c>
      <c r="E28" s="11">
        <v>2421.5</v>
      </c>
      <c r="F28" s="11">
        <v>2560.37</v>
      </c>
      <c r="G28" s="11">
        <v>3594.71</v>
      </c>
      <c r="H28" s="12">
        <v>3488.5120000000002</v>
      </c>
      <c r="I28" s="16">
        <v>6671.65</v>
      </c>
      <c r="J28" s="16">
        <v>3611.06</v>
      </c>
      <c r="K28" s="15">
        <f t="shared" si="1"/>
        <v>22347.802</v>
      </c>
    </row>
    <row r="29" spans="1:11" s="32" customFormat="1" ht="49.2" customHeight="1" x14ac:dyDescent="0.3">
      <c r="A29" s="12" t="s">
        <v>31</v>
      </c>
      <c r="B29" s="44" t="s">
        <v>24</v>
      </c>
      <c r="C29" s="11" t="s">
        <v>15</v>
      </c>
      <c r="D29" s="11" t="s">
        <v>7</v>
      </c>
      <c r="E29" s="11">
        <v>12979.1</v>
      </c>
      <c r="F29" s="11">
        <v>0</v>
      </c>
      <c r="G29" s="14">
        <v>1837.97</v>
      </c>
      <c r="H29" s="12">
        <v>3096.55</v>
      </c>
      <c r="I29" s="16">
        <v>0</v>
      </c>
      <c r="J29" s="16">
        <v>5399.3</v>
      </c>
      <c r="K29" s="15">
        <f t="shared" si="1"/>
        <v>23312.92</v>
      </c>
    </row>
    <row r="30" spans="1:11" ht="51.6" customHeight="1" x14ac:dyDescent="0.3">
      <c r="A30" s="12" t="s">
        <v>32</v>
      </c>
      <c r="B30" s="45" t="s">
        <v>27</v>
      </c>
      <c r="C30" s="12" t="s">
        <v>25</v>
      </c>
      <c r="D30" s="11" t="s">
        <v>7</v>
      </c>
      <c r="E30" s="12">
        <v>0</v>
      </c>
      <c r="F30" s="9">
        <v>71</v>
      </c>
      <c r="G30" s="12">
        <v>0</v>
      </c>
      <c r="H30" s="12">
        <v>0</v>
      </c>
      <c r="I30" s="16">
        <v>0</v>
      </c>
      <c r="J30" s="16">
        <v>0</v>
      </c>
      <c r="K30" s="15">
        <f t="shared" si="1"/>
        <v>71</v>
      </c>
    </row>
    <row r="31" spans="1:11" ht="55.2" customHeight="1" x14ac:dyDescent="0.3">
      <c r="A31" s="12" t="s">
        <v>33</v>
      </c>
      <c r="B31" s="45" t="s">
        <v>28</v>
      </c>
      <c r="C31" s="12" t="s">
        <v>15</v>
      </c>
      <c r="D31" s="11" t="s">
        <v>7</v>
      </c>
      <c r="E31" s="12">
        <v>25844.1</v>
      </c>
      <c r="F31" s="12">
        <v>14764.1</v>
      </c>
      <c r="G31" s="12">
        <v>8000</v>
      </c>
      <c r="H31" s="12">
        <v>3294.1</v>
      </c>
      <c r="I31" s="16">
        <v>650</v>
      </c>
      <c r="J31" s="16">
        <v>1147</v>
      </c>
      <c r="K31" s="15">
        <f t="shared" si="1"/>
        <v>53699.299999999996</v>
      </c>
    </row>
    <row r="32" spans="1:11" ht="67.2" customHeight="1" x14ac:dyDescent="0.3">
      <c r="A32" s="12" t="s">
        <v>34</v>
      </c>
      <c r="B32" s="42" t="s">
        <v>35</v>
      </c>
      <c r="C32" s="12" t="s">
        <v>15</v>
      </c>
      <c r="D32" s="46" t="s">
        <v>7</v>
      </c>
      <c r="E32" s="12">
        <v>0</v>
      </c>
      <c r="F32" s="12">
        <v>140.93</v>
      </c>
      <c r="G32" s="15">
        <v>12300.343999999999</v>
      </c>
      <c r="H32" s="12">
        <v>10801.04</v>
      </c>
      <c r="I32" s="16">
        <v>28554.41</v>
      </c>
      <c r="J32" s="16">
        <v>1341.7</v>
      </c>
      <c r="K32" s="15">
        <f t="shared" si="1"/>
        <v>53138.423999999999</v>
      </c>
    </row>
    <row r="38" spans="1:14" ht="18" x14ac:dyDescent="0.35">
      <c r="B38" s="30" t="s">
        <v>1</v>
      </c>
      <c r="H38" s="17" t="s">
        <v>44</v>
      </c>
      <c r="I38" s="6"/>
      <c r="J38" s="6"/>
      <c r="K38" s="6"/>
      <c r="L38" s="6"/>
      <c r="M38" s="6"/>
    </row>
    <row r="39" spans="1:14" ht="15.75" customHeight="1" x14ac:dyDescent="0.3">
      <c r="A39" s="73" t="s">
        <v>18</v>
      </c>
      <c r="B39" s="67" t="s">
        <v>12</v>
      </c>
      <c r="C39" s="73" t="s">
        <v>9</v>
      </c>
      <c r="D39" s="62" t="s">
        <v>5</v>
      </c>
      <c r="E39" s="62" t="s">
        <v>8</v>
      </c>
      <c r="F39" s="68"/>
      <c r="G39" s="68"/>
      <c r="H39" s="68"/>
      <c r="I39" s="68"/>
      <c r="J39" s="68"/>
      <c r="K39" s="69"/>
      <c r="L39" s="31"/>
      <c r="M39" s="31"/>
      <c r="N39" s="31"/>
    </row>
    <row r="40" spans="1:14" ht="46.8" x14ac:dyDescent="0.3">
      <c r="A40" s="74"/>
      <c r="B40" s="67"/>
      <c r="C40" s="74"/>
      <c r="D40" s="63"/>
      <c r="E40" s="19" t="s">
        <v>40</v>
      </c>
      <c r="F40" s="19" t="s">
        <v>41</v>
      </c>
      <c r="G40" s="55" t="s">
        <v>42</v>
      </c>
      <c r="H40" s="19" t="s">
        <v>48</v>
      </c>
      <c r="I40" s="33" t="s">
        <v>51</v>
      </c>
      <c r="J40" s="49" t="s">
        <v>49</v>
      </c>
      <c r="K40" s="49" t="s">
        <v>50</v>
      </c>
    </row>
    <row r="41" spans="1:14" ht="15.6" x14ac:dyDescent="0.3">
      <c r="A41" s="1">
        <v>1</v>
      </c>
      <c r="B41" s="3">
        <v>2</v>
      </c>
      <c r="C41" s="3">
        <v>3</v>
      </c>
      <c r="D41" s="3">
        <v>4</v>
      </c>
      <c r="E41" s="1">
        <v>5</v>
      </c>
      <c r="F41" s="1">
        <v>6</v>
      </c>
      <c r="G41" s="56">
        <v>7</v>
      </c>
      <c r="H41" s="50">
        <v>8</v>
      </c>
      <c r="I41" s="1">
        <v>9</v>
      </c>
      <c r="J41" s="47">
        <v>10</v>
      </c>
      <c r="K41" s="12"/>
    </row>
    <row r="42" spans="1:14" ht="15.6" x14ac:dyDescent="0.3">
      <c r="A42" s="64"/>
      <c r="B42" s="70" t="s">
        <v>10</v>
      </c>
      <c r="C42" s="11" t="s">
        <v>11</v>
      </c>
      <c r="D42" s="11" t="s">
        <v>16</v>
      </c>
      <c r="E42" s="8">
        <f t="shared" ref="E42:H42" si="3">SUM(E43:E44)</f>
        <v>114803.588</v>
      </c>
      <c r="F42" s="52">
        <f t="shared" si="3"/>
        <v>46670.808940000003</v>
      </c>
      <c r="G42" s="57">
        <f t="shared" si="3"/>
        <v>91820.1</v>
      </c>
      <c r="H42" s="8">
        <f t="shared" si="3"/>
        <v>89735.9</v>
      </c>
      <c r="I42" s="9">
        <f>SUM(I43:I44)</f>
        <v>102781.5</v>
      </c>
      <c r="J42" s="38">
        <f t="shared" ref="J42:J55" si="4">SUM(E42:I42)</f>
        <v>445811.89694000001</v>
      </c>
      <c r="K42" s="38">
        <f>SUM(K19+J42)</f>
        <v>929144.77093999996</v>
      </c>
    </row>
    <row r="43" spans="1:14" ht="31.2" x14ac:dyDescent="0.3">
      <c r="A43" s="65"/>
      <c r="B43" s="77"/>
      <c r="C43" s="75" t="s">
        <v>13</v>
      </c>
      <c r="D43" s="11" t="s">
        <v>6</v>
      </c>
      <c r="E43" s="9">
        <v>0</v>
      </c>
      <c r="F43" s="9">
        <v>0</v>
      </c>
      <c r="G43" s="58">
        <v>0</v>
      </c>
      <c r="H43" s="13">
        <v>0</v>
      </c>
      <c r="I43" s="13">
        <v>0</v>
      </c>
      <c r="J43" s="15">
        <f t="shared" si="4"/>
        <v>0</v>
      </c>
      <c r="K43" s="9">
        <f>SUM(K20+J43)</f>
        <v>19071</v>
      </c>
    </row>
    <row r="44" spans="1:14" ht="36.75" customHeight="1" x14ac:dyDescent="0.3">
      <c r="A44" s="66"/>
      <c r="B44" s="72"/>
      <c r="C44" s="76"/>
      <c r="D44" s="11" t="s">
        <v>7</v>
      </c>
      <c r="E44" s="8">
        <f>SUM(E47:E55)</f>
        <v>114803.588</v>
      </c>
      <c r="F44" s="37">
        <f>SUM(F47:F55)</f>
        <v>46670.808940000003</v>
      </c>
      <c r="G44" s="57">
        <f>SUM(G47:G55)</f>
        <v>91820.1</v>
      </c>
      <c r="H44" s="8">
        <f>SUM(H47:H55)</f>
        <v>89735.9</v>
      </c>
      <c r="I44" s="7">
        <f>SUM(I47:I55)</f>
        <v>102781.5</v>
      </c>
      <c r="J44" s="38">
        <f t="shared" si="4"/>
        <v>445811.89694000001</v>
      </c>
      <c r="K44" s="38">
        <f>SUM(K21+J44)</f>
        <v>910073.77093999996</v>
      </c>
    </row>
    <row r="45" spans="1:14" ht="15.6" x14ac:dyDescent="0.3">
      <c r="A45" s="64" t="s">
        <v>19</v>
      </c>
      <c r="B45" s="70" t="s">
        <v>14</v>
      </c>
      <c r="C45" s="36" t="s">
        <v>11</v>
      </c>
      <c r="D45" s="11" t="s">
        <v>16</v>
      </c>
      <c r="E45" s="10">
        <f t="shared" ref="E45:H45" si="5">SUM(E46:E47)</f>
        <v>24300.75</v>
      </c>
      <c r="F45" s="51">
        <v>26387.297399999999</v>
      </c>
      <c r="G45" s="59">
        <f t="shared" si="5"/>
        <v>31806.1</v>
      </c>
      <c r="H45" s="7">
        <f t="shared" si="5"/>
        <v>25481.7</v>
      </c>
      <c r="I45" s="9">
        <f>SUM(I46:I47)</f>
        <v>25481.7</v>
      </c>
      <c r="J45" s="54">
        <f t="shared" si="4"/>
        <v>133457.54739999998</v>
      </c>
    </row>
    <row r="46" spans="1:14" ht="31.2" x14ac:dyDescent="0.3">
      <c r="A46" s="65"/>
      <c r="B46" s="71"/>
      <c r="C46" s="75" t="s">
        <v>15</v>
      </c>
      <c r="D46" s="11" t="s">
        <v>6</v>
      </c>
      <c r="E46" s="12">
        <v>0</v>
      </c>
      <c r="F46" s="12">
        <v>0</v>
      </c>
      <c r="G46" s="60">
        <v>0</v>
      </c>
      <c r="H46" s="12">
        <v>0</v>
      </c>
      <c r="I46" s="13">
        <v>0</v>
      </c>
      <c r="J46" s="12">
        <f t="shared" si="4"/>
        <v>0</v>
      </c>
    </row>
    <row r="47" spans="1:14" ht="31.2" x14ac:dyDescent="0.3">
      <c r="A47" s="66"/>
      <c r="B47" s="72"/>
      <c r="C47" s="76"/>
      <c r="D47" s="14" t="s">
        <v>7</v>
      </c>
      <c r="E47" s="12">
        <v>24300.75</v>
      </c>
      <c r="F47" s="12">
        <v>26387.297399999999</v>
      </c>
      <c r="G47" s="60">
        <v>31806.1</v>
      </c>
      <c r="H47" s="12">
        <v>25481.7</v>
      </c>
      <c r="I47" s="9">
        <v>25481.7</v>
      </c>
      <c r="J47" s="12">
        <f t="shared" si="4"/>
        <v>133457.54739999998</v>
      </c>
    </row>
    <row r="48" spans="1:14" ht="54.6" customHeight="1" x14ac:dyDescent="0.3">
      <c r="A48" s="39" t="s">
        <v>20</v>
      </c>
      <c r="B48" s="40" t="s">
        <v>17</v>
      </c>
      <c r="C48" s="41" t="s">
        <v>15</v>
      </c>
      <c r="D48" s="14" t="s">
        <v>7</v>
      </c>
      <c r="E48" s="12">
        <v>58159.358</v>
      </c>
      <c r="F48" s="48">
        <v>13749.93894</v>
      </c>
      <c r="G48" s="60">
        <v>31891.5</v>
      </c>
      <c r="H48" s="12">
        <v>0</v>
      </c>
      <c r="I48" s="13">
        <v>0</v>
      </c>
      <c r="J48" s="12">
        <f t="shared" si="4"/>
        <v>103800.79694</v>
      </c>
    </row>
    <row r="49" spans="1:10" ht="134.4" customHeight="1" x14ac:dyDescent="0.3">
      <c r="A49" s="12" t="s">
        <v>21</v>
      </c>
      <c r="B49" s="42" t="s">
        <v>22</v>
      </c>
      <c r="C49" s="11" t="s">
        <v>15</v>
      </c>
      <c r="D49" s="11" t="s">
        <v>7</v>
      </c>
      <c r="E49" s="12">
        <v>200</v>
      </c>
      <c r="F49" s="12">
        <v>200</v>
      </c>
      <c r="G49" s="60">
        <v>0</v>
      </c>
      <c r="H49" s="12">
        <v>0</v>
      </c>
      <c r="I49" s="13">
        <v>0</v>
      </c>
      <c r="J49" s="12">
        <f t="shared" si="4"/>
        <v>400</v>
      </c>
    </row>
    <row r="50" spans="1:10" ht="46.8" x14ac:dyDescent="0.3">
      <c r="A50" s="12" t="s">
        <v>29</v>
      </c>
      <c r="B50" s="43" t="s">
        <v>23</v>
      </c>
      <c r="C50" s="11" t="s">
        <v>15</v>
      </c>
      <c r="D50" s="14" t="s">
        <v>7</v>
      </c>
      <c r="E50" s="12">
        <v>0</v>
      </c>
      <c r="F50" s="12">
        <v>0</v>
      </c>
      <c r="G50" s="60">
        <v>0</v>
      </c>
      <c r="H50" s="12">
        <v>0</v>
      </c>
      <c r="I50" s="13">
        <v>0</v>
      </c>
      <c r="J50" s="12">
        <f t="shared" si="4"/>
        <v>0</v>
      </c>
    </row>
    <row r="51" spans="1:10" ht="78" x14ac:dyDescent="0.3">
      <c r="A51" s="12" t="s">
        <v>30</v>
      </c>
      <c r="B51" s="40" t="s">
        <v>36</v>
      </c>
      <c r="C51" s="11" t="s">
        <v>15</v>
      </c>
      <c r="D51" s="11" t="s">
        <v>7</v>
      </c>
      <c r="E51" s="16">
        <v>5620</v>
      </c>
      <c r="F51" s="48">
        <v>4065.6026000000002</v>
      </c>
      <c r="G51" s="60">
        <v>5353.5</v>
      </c>
      <c r="H51" s="12">
        <v>5353.5</v>
      </c>
      <c r="I51" s="9">
        <v>5353.5</v>
      </c>
      <c r="J51" s="53">
        <f>SUM(E51:I51)</f>
        <v>25746.102599999998</v>
      </c>
    </row>
    <row r="52" spans="1:10" ht="46.8" x14ac:dyDescent="0.3">
      <c r="A52" s="12" t="s">
        <v>31</v>
      </c>
      <c r="B52" s="44" t="s">
        <v>24</v>
      </c>
      <c r="C52" s="11" t="s">
        <v>15</v>
      </c>
      <c r="D52" s="11" t="s">
        <v>7</v>
      </c>
      <c r="E52" s="12">
        <v>17386.810000000001</v>
      </c>
      <c r="F52" s="48">
        <v>0</v>
      </c>
      <c r="G52" s="60">
        <v>12414</v>
      </c>
      <c r="H52" s="12">
        <v>58900.7</v>
      </c>
      <c r="I52" s="9">
        <v>71946.3</v>
      </c>
      <c r="J52" s="12">
        <f t="shared" si="4"/>
        <v>160647.81</v>
      </c>
    </row>
    <row r="53" spans="1:10" ht="46.8" x14ac:dyDescent="0.3">
      <c r="A53" s="12" t="s">
        <v>32</v>
      </c>
      <c r="B53" s="45" t="s">
        <v>27</v>
      </c>
      <c r="C53" s="12" t="s">
        <v>25</v>
      </c>
      <c r="D53" s="11" t="s">
        <v>7</v>
      </c>
      <c r="E53" s="12">
        <v>0</v>
      </c>
      <c r="F53" s="48">
        <v>0</v>
      </c>
      <c r="G53" s="60">
        <v>3891</v>
      </c>
      <c r="H53" s="12">
        <v>0</v>
      </c>
      <c r="I53" s="13">
        <v>0</v>
      </c>
      <c r="J53" s="12">
        <f t="shared" si="4"/>
        <v>3891</v>
      </c>
    </row>
    <row r="54" spans="1:10" ht="46.8" x14ac:dyDescent="0.3">
      <c r="A54" s="12" t="s">
        <v>33</v>
      </c>
      <c r="B54" s="45" t="s">
        <v>28</v>
      </c>
      <c r="C54" s="12" t="s">
        <v>15</v>
      </c>
      <c r="D54" s="11" t="s">
        <v>7</v>
      </c>
      <c r="E54" s="12">
        <v>8495.5</v>
      </c>
      <c r="F54" s="48">
        <v>0</v>
      </c>
      <c r="G54" s="60">
        <v>4464</v>
      </c>
      <c r="H54" s="12">
        <v>0</v>
      </c>
      <c r="I54" s="13">
        <v>0</v>
      </c>
      <c r="J54" s="12">
        <f t="shared" si="4"/>
        <v>12959.5</v>
      </c>
    </row>
    <row r="55" spans="1:10" ht="62.4" x14ac:dyDescent="0.3">
      <c r="A55" s="12" t="s">
        <v>34</v>
      </c>
      <c r="B55" s="42" t="s">
        <v>35</v>
      </c>
      <c r="C55" s="12" t="s">
        <v>15</v>
      </c>
      <c r="D55" s="46" t="s">
        <v>7</v>
      </c>
      <c r="E55" s="12">
        <v>641.16999999999996</v>
      </c>
      <c r="F55" s="48">
        <v>2267.9699999999998</v>
      </c>
      <c r="G55" s="60">
        <v>2000</v>
      </c>
      <c r="H55" s="12">
        <v>0</v>
      </c>
      <c r="I55" s="13">
        <v>0</v>
      </c>
      <c r="J55" s="12">
        <f t="shared" si="4"/>
        <v>4909.1399999999994</v>
      </c>
    </row>
    <row r="64" spans="1:10" x14ac:dyDescent="0.3">
      <c r="G64" s="20"/>
    </row>
  </sheetData>
  <mergeCells count="36">
    <mergeCell ref="I5:N5"/>
    <mergeCell ref="I6:N6"/>
    <mergeCell ref="I4:N4"/>
    <mergeCell ref="A13:O13"/>
    <mergeCell ref="A12:O12"/>
    <mergeCell ref="I9:O9"/>
    <mergeCell ref="J11:O11"/>
    <mergeCell ref="I7:O7"/>
    <mergeCell ref="I8:O8"/>
    <mergeCell ref="E11:I11"/>
    <mergeCell ref="J10:O10"/>
    <mergeCell ref="A45:A47"/>
    <mergeCell ref="B45:B47"/>
    <mergeCell ref="C46:C47"/>
    <mergeCell ref="A39:A40"/>
    <mergeCell ref="B39:B40"/>
    <mergeCell ref="C39:C40"/>
    <mergeCell ref="A42:A44"/>
    <mergeCell ref="B42:B44"/>
    <mergeCell ref="C43:C44"/>
    <mergeCell ref="I1:N1"/>
    <mergeCell ref="D39:D40"/>
    <mergeCell ref="A22:A24"/>
    <mergeCell ref="B16:B17"/>
    <mergeCell ref="D16:D17"/>
    <mergeCell ref="E39:K39"/>
    <mergeCell ref="B22:B24"/>
    <mergeCell ref="C16:C17"/>
    <mergeCell ref="C20:C21"/>
    <mergeCell ref="B19:B21"/>
    <mergeCell ref="C23:C24"/>
    <mergeCell ref="I2:N2"/>
    <mergeCell ref="I3:N3"/>
    <mergeCell ref="A16:A17"/>
    <mergeCell ref="A19:A21"/>
    <mergeCell ref="E16:K16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2022-08-05T05:15:40Z</dcterms:modified>
</cp:coreProperties>
</file>